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nventory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<sst xmlns="http://schemas.openxmlformats.org/spreadsheetml/2006/main" count="130" uniqueCount="79">
  <si>
    <t xml:space="preserve">ETEL Transformer Inventory – Melbourne Stock</t>
  </si>
  <si>
    <t xml:space="preserve">Source: MELBOURNE STOCK PDF (nameplate data). Weights and specs are per unit as shown on each nameplate.</t>
  </si>
  <si>
    <t xml:space="preserve">Item</t>
  </si>
  <si>
    <t xml:space="preserve">Stock description</t>
  </si>
  <si>
    <t xml:space="preserve">kVA</t>
  </si>
  <si>
    <t xml:space="preserve">Phases</t>
  </si>
  <si>
    <t xml:space="preserve">Mounting / type</t>
  </si>
  <si>
    <t xml:space="preserve">HV volts (V)</t>
  </si>
  <si>
    <t xml:space="preserve">LV volts (V)</t>
  </si>
  <si>
    <t xml:space="preserve">Vector group</t>
  </si>
  <si>
    <t xml:space="preserve">Cooling</t>
  </si>
  <si>
    <t xml:space="preserve">Insulating liquid</t>
  </si>
  <si>
    <t xml:space="preserve">Oil (L)</t>
  </si>
  <si>
    <t xml:space="preserve">Weight per unit (kg)</t>
  </si>
  <si>
    <t xml:space="preserve">Impedance %</t>
  </si>
  <si>
    <t xml:space="preserve">Year of manf.</t>
  </si>
  <si>
    <t xml:space="preserve">Sample serial no.</t>
  </si>
  <si>
    <t xml:space="preserve">SAP ID no.</t>
  </si>
  <si>
    <t xml:space="preserve">Supply authority</t>
  </si>
  <si>
    <t xml:space="preserve">Qty</t>
  </si>
  <si>
    <t xml:space="preserve">Total weight (kg)</t>
  </si>
  <si>
    <t xml:space="preserve">Notes</t>
  </si>
  <si>
    <t xml:space="preserve">TFR 315KVA 3PH POLEBOLT 22KV/433V NAPHTHENIC OIL</t>
  </si>
  <si>
    <t xml:space="preserve">Pole-mount</t>
  </si>
  <si>
    <t xml:space="preserve">22000</t>
  </si>
  <si>
    <t xml:space="preserve">433-250</t>
  </si>
  <si>
    <t xml:space="preserve">Dyn11</t>
  </si>
  <si>
    <t xml:space="preserve">ONAN</t>
  </si>
  <si>
    <t xml:space="preserve">Naphthenic</t>
  </si>
  <si>
    <t xml:space="preserve">25953-20</t>
  </si>
  <si>
    <t xml:space="preserve">310083/10042</t>
  </si>
  <si>
    <t xml:space="preserve">Powercor/UE</t>
  </si>
  <si>
    <t xml:space="preserve">TFR 63KVA 3PH POLEBOLT 22KV/433-250V NAPHTHENIC OIL</t>
  </si>
  <si>
    <t xml:space="preserve">22659-70</t>
  </si>
  <si>
    <t xml:space="preserve">310093/10060</t>
  </si>
  <si>
    <t xml:space="preserve">TFR 100KVA 3PH POLEBOLT 22KV/433-250V NAPHTHENIC OIL</t>
  </si>
  <si>
    <t xml:space="preserve">24951-11</t>
  </si>
  <si>
    <t xml:space="preserve">310036/10065</t>
  </si>
  <si>
    <t xml:space="preserve">TFR 500KVA 3PH POLEBOLT 22KV/433-250V DYN11 EXTERNAL CTS + MDI ESAA INDUSTRIAL</t>
  </si>
  <si>
    <t xml:space="preserve">Pole-mount, industrial (external CTs + MDI)</t>
  </si>
  <si>
    <t xml:space="preserve">Not shown</t>
  </si>
  <si>
    <t xml:space="preserve">14521-32</t>
  </si>
  <si>
    <t xml:space="preserve">Plate has no insulating liquid or supply authority listed.</t>
  </si>
  <si>
    <t xml:space="preserve">TFR 1500KVA 3PH INDUSTRIAL 6.6KV/433-250V DYN11 ONAN CB</t>
  </si>
  <si>
    <t xml:space="preserve">Ground-mount, industrial</t>
  </si>
  <si>
    <t xml:space="preserve">6600</t>
  </si>
  <si>
    <t xml:space="preserve">Mineral oil</t>
  </si>
  <si>
    <t xml:space="preserve">231040-1</t>
  </si>
  <si>
    <t xml:space="preserve">6.6 kV primary (not 22 kV). Sound power 55.5 dBA.</t>
  </si>
  <si>
    <t xml:space="preserve">TFR 500KVA 3PH GM 22KV/433-250V DYN11</t>
  </si>
  <si>
    <t xml:space="preserve">Ground-mount</t>
  </si>
  <si>
    <t xml:space="preserve">19653-2</t>
  </si>
  <si>
    <t xml:space="preserve">310044</t>
  </si>
  <si>
    <t xml:space="preserve">Powercor</t>
  </si>
  <si>
    <t xml:space="preserve">Quantity not stated in stock list.</t>
  </si>
  <si>
    <t xml:space="preserve">TFR 500KVA 3PH GM 22KV/433-250V DYN11 HV BUSHING DIN BOLTED</t>
  </si>
  <si>
    <t xml:space="preserve">Ground-mount, DIN bolted HV bushings</t>
  </si>
  <si>
    <t xml:space="preserve">17653-1</t>
  </si>
  <si>
    <t xml:space="preserve">310044 (S)</t>
  </si>
  <si>
    <t xml:space="preserve">TFR 50KVA 1PH POLEBOLT 22KV 500-250V NAPHTHENIC OIL</t>
  </si>
  <si>
    <t xml:space="preserve">500-250</t>
  </si>
  <si>
    <t xml:space="preserve">N/A</t>
  </si>
  <si>
    <t xml:space="preserve">Mineral oil (per plate)</t>
  </si>
  <si>
    <t xml:space="preserve">24658-74</t>
  </si>
  <si>
    <t xml:space="preserve">310050/10059</t>
  </si>
  <si>
    <t xml:space="preserve">Stock list says naphthenic oil; plate reads mineral oil. HV/LV material AL/CU.</t>
  </si>
  <si>
    <t xml:space="preserve">TFR 25KVA SWER POLEBOLT 12.7KV/500-250V NAPHTHENIC OIL</t>
  </si>
  <si>
    <t xml:space="preserve">Pole-mount, SWER</t>
  </si>
  <si>
    <t xml:space="preserve">12700 (SWER)</t>
  </si>
  <si>
    <t xml:space="preserve">24645-22</t>
  </si>
  <si>
    <t xml:space="preserve">310091/10039</t>
  </si>
  <si>
    <t xml:space="preserve">In the PDF this plate appears under item 10. Plate reads mineral oil.</t>
  </si>
  <si>
    <t xml:space="preserve">TFR 25KVA 3PH POLEBOLT 22KV/433-250V NAPHTHENIC OIL</t>
  </si>
  <si>
    <t xml:space="preserve">25950-64</t>
  </si>
  <si>
    <t xml:space="preserve">310040/10054</t>
  </si>
  <si>
    <t xml:space="preserve">Stock list says 1PH, but plate shows 3 phases, Dyn11. In the PDF this plate appears under item 9. HV/LV material CU/AL.</t>
  </si>
  <si>
    <t xml:space="preserve">TOTAL (stated quantities)</t>
  </si>
  <si>
    <t xml:space="preserve">Total kVA capacity (stated quantities)</t>
  </si>
  <si>
    <t xml:space="preserve">Yellow cells need confirmation (missing quantity or mismatch between stock list and nameplate).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</si>
</sst>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"/>
  </numFmts>
  <fonts count="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Cambria"/>
      <family val="0"/>
      <charset val="1"/>
    </font>
    <font>
      <i val="true"/>
      <sz val="11"/>
      <color rgb="FF595959"/>
      <name val="Cambria"/>
      <family val="0"/>
      <charset val="1"/>
    </font>
    <font>
      <b val="true"/>
      <sz val="11"/>
      <color rgb="FFFFFFFF"/>
      <name val="Cambria"/>
      <family val="0"/>
      <charset val="1"/>
    </font>
    <font>
      <b val="true"/>
      <sz val="11"/>
      <name val="Cambria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FFF2CC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general" vertical="top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general" vertical="top" textRotation="0" wrapText="false" indent="0" shrinkToFit="false"/>
      <protection locked="true" hidden="false"/>
    </xf>
    <xf numFmtId="164" fontId="0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3" borderId="1" xfId="0" applyFont="false" applyBorder="true" applyAlignment="true" applyProtection="false">
      <alignment horizontal="general" vertical="top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9595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T1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2" ySplit="3" topLeftCell="C4" activePane="bottomRight" state="frozen"/>
      <selection pane="topLeft" activeCell="A1" activeCellId="0" sqref="A1"/>
      <selection pane="topRight" activeCell="C1" activeCellId="0" sqref="C1"/>
      <selection pane="bottomLeft" activeCell="A4" activeCellId="0" sqref="A4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44"/>
    <col collapsed="false" customWidth="true" hidden="false" outlineLevel="0" max="3" min="3" style="0" width="7"/>
    <col collapsed="false" customWidth="true" hidden="false" outlineLevel="0" max="4" min="4" style="0" width="8"/>
    <col collapsed="false" customWidth="true" hidden="false" outlineLevel="0" max="5" min="5" style="0" width="24"/>
    <col collapsed="false" customWidth="true" hidden="false" outlineLevel="0" max="6" min="6" style="0" width="13"/>
    <col collapsed="false" customWidth="true" hidden="false" outlineLevel="0" max="7" min="7" style="0" width="10"/>
    <col collapsed="false" customWidth="true" hidden="false" outlineLevel="0" max="9" min="8" style="0" width="9"/>
    <col collapsed="false" customWidth="true" hidden="false" outlineLevel="0" max="10" min="10" style="0" width="16"/>
    <col collapsed="false" customWidth="true" hidden="false" outlineLevel="0" max="11" min="11" style="0" width="8"/>
    <col collapsed="false" customWidth="true" hidden="false" outlineLevel="0" max="12" min="12" style="0" width="11"/>
    <col collapsed="false" customWidth="true" hidden="false" outlineLevel="0" max="14" min="13" style="0" width="10"/>
    <col collapsed="false" customWidth="true" hidden="false" outlineLevel="0" max="15" min="15" style="0" width="13"/>
    <col collapsed="false" customWidth="true" hidden="false" outlineLevel="0" max="16" min="16" style="0" width="15"/>
    <col collapsed="false" customWidth="true" hidden="false" outlineLevel="0" max="17" min="17" style="0" width="14"/>
    <col collapsed="false" customWidth="true" hidden="false" outlineLevel="0" max="18" min="18" style="0" width="7"/>
    <col collapsed="false" customWidth="true" hidden="false" outlineLevel="0" max="19" min="19" style="0" width="12"/>
    <col collapsed="false" customWidth="true" hidden="false" outlineLevel="0" max="20" min="20" style="0" width="48"/>
  </cols>
  <sheetData>
    <row r="1" customFormat="false" ht="17.3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3" customFormat="false" ht="31.5" hidden="false" customHeight="true" outlineLevel="0" collapsed="false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M3" s="3" t="s">
        <v>14</v>
      </c>
      <c r="N3" s="3" t="s">
        <v>15</v>
      </c>
      <c r="O3" s="3" t="s">
        <v>16</v>
      </c>
      <c r="P3" s="3" t="s">
        <v>17</v>
      </c>
      <c r="Q3" s="3" t="s">
        <v>18</v>
      </c>
      <c r="R3" s="3" t="s">
        <v>19</v>
      </c>
      <c r="S3" s="3" t="s">
        <v>20</v>
      </c>
      <c r="T3" s="3" t="s">
        <v>21</v>
      </c>
    </row>
    <row r="4" customFormat="false" ht="28.35" hidden="false" customHeight="false" outlineLevel="0" collapsed="false">
      <c r="A4" s="4" t="n">
        <v>1</v>
      </c>
      <c r="B4" s="5" t="s">
        <v>22</v>
      </c>
      <c r="C4" s="4" t="n">
        <v>315</v>
      </c>
      <c r="D4" s="4" t="n">
        <v>3</v>
      </c>
      <c r="E4" s="5" t="s">
        <v>23</v>
      </c>
      <c r="F4" s="4" t="s">
        <v>24</v>
      </c>
      <c r="G4" s="4" t="s">
        <v>25</v>
      </c>
      <c r="H4" s="4" t="s">
        <v>26</v>
      </c>
      <c r="I4" s="4" t="s">
        <v>27</v>
      </c>
      <c r="J4" s="4" t="s">
        <v>28</v>
      </c>
      <c r="K4" s="4" t="n">
        <v>415</v>
      </c>
      <c r="L4" s="6" t="n">
        <v>1560</v>
      </c>
      <c r="M4" s="4" t="n">
        <v>4.06</v>
      </c>
      <c r="N4" s="4" t="n">
        <v>2025</v>
      </c>
      <c r="O4" s="4" t="s">
        <v>29</v>
      </c>
      <c r="P4" s="4" t="s">
        <v>30</v>
      </c>
      <c r="Q4" s="4" t="s">
        <v>31</v>
      </c>
      <c r="R4" s="4" t="n">
        <v>19</v>
      </c>
      <c r="S4" s="6" t="n">
        <f aca="false">IF(R4="","",L4*R4)</f>
        <v>29640</v>
      </c>
      <c r="T4" s="5"/>
    </row>
    <row r="5" customFormat="false" ht="28.35" hidden="false" customHeight="false" outlineLevel="0" collapsed="false">
      <c r="A5" s="4" t="n">
        <v>2</v>
      </c>
      <c r="B5" s="5" t="s">
        <v>32</v>
      </c>
      <c r="C5" s="4" t="n">
        <v>63</v>
      </c>
      <c r="D5" s="4" t="n">
        <v>3</v>
      </c>
      <c r="E5" s="5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n">
        <v>190</v>
      </c>
      <c r="L5" s="6" t="n">
        <v>610</v>
      </c>
      <c r="M5" s="4" t="n">
        <v>3.63</v>
      </c>
      <c r="N5" s="4" t="n">
        <v>2022</v>
      </c>
      <c r="O5" s="4" t="s">
        <v>33</v>
      </c>
      <c r="P5" s="4" t="s">
        <v>34</v>
      </c>
      <c r="Q5" s="4" t="s">
        <v>31</v>
      </c>
      <c r="R5" s="4" t="n">
        <v>37</v>
      </c>
      <c r="S5" s="6" t="n">
        <f aca="false">IF(R5="","",L5*R5)</f>
        <v>22570</v>
      </c>
      <c r="T5" s="5"/>
    </row>
    <row r="6" customFormat="false" ht="28.35" hidden="false" customHeight="false" outlineLevel="0" collapsed="false">
      <c r="A6" s="4" t="n">
        <v>3</v>
      </c>
      <c r="B6" s="5" t="s">
        <v>35</v>
      </c>
      <c r="C6" s="4" t="n">
        <v>100</v>
      </c>
      <c r="D6" s="4" t="n">
        <v>3</v>
      </c>
      <c r="E6" s="5" t="s">
        <v>23</v>
      </c>
      <c r="F6" s="4" t="s">
        <v>24</v>
      </c>
      <c r="G6" s="4" t="s">
        <v>25</v>
      </c>
      <c r="H6" s="4" t="s">
        <v>26</v>
      </c>
      <c r="I6" s="4" t="s">
        <v>27</v>
      </c>
      <c r="J6" s="4" t="s">
        <v>28</v>
      </c>
      <c r="K6" s="4" t="n">
        <v>245</v>
      </c>
      <c r="L6" s="6" t="n">
        <v>900</v>
      </c>
      <c r="M6" s="4" t="n">
        <v>3.8</v>
      </c>
      <c r="N6" s="4" t="n">
        <v>2024</v>
      </c>
      <c r="O6" s="4" t="s">
        <v>36</v>
      </c>
      <c r="P6" s="4" t="s">
        <v>37</v>
      </c>
      <c r="Q6" s="4" t="s">
        <v>31</v>
      </c>
      <c r="R6" s="4" t="n">
        <v>27</v>
      </c>
      <c r="S6" s="6" t="n">
        <f aca="false">IF(R6="","",L6*R6)</f>
        <v>24300</v>
      </c>
      <c r="T6" s="5"/>
    </row>
    <row r="7" customFormat="false" ht="28.35" hidden="false" customHeight="false" outlineLevel="0" collapsed="false">
      <c r="A7" s="4" t="n">
        <v>4</v>
      </c>
      <c r="B7" s="5" t="s">
        <v>38</v>
      </c>
      <c r="C7" s="4" t="n">
        <v>500</v>
      </c>
      <c r="D7" s="4" t="n">
        <v>3</v>
      </c>
      <c r="E7" s="5" t="s">
        <v>39</v>
      </c>
      <c r="F7" s="4" t="s">
        <v>24</v>
      </c>
      <c r="G7" s="4" t="s">
        <v>25</v>
      </c>
      <c r="H7" s="4" t="s">
        <v>26</v>
      </c>
      <c r="I7" s="4" t="s">
        <v>27</v>
      </c>
      <c r="J7" s="4" t="s">
        <v>40</v>
      </c>
      <c r="K7" s="4" t="n">
        <v>460</v>
      </c>
      <c r="L7" s="6" t="n">
        <v>1930</v>
      </c>
      <c r="M7" s="4" t="n">
        <v>4.25</v>
      </c>
      <c r="N7" s="4" t="n">
        <v>2014</v>
      </c>
      <c r="O7" s="4" t="s">
        <v>41</v>
      </c>
      <c r="P7" s="4"/>
      <c r="Q7" s="4" t="s">
        <v>40</v>
      </c>
      <c r="R7" s="4" t="n">
        <v>2</v>
      </c>
      <c r="S7" s="6" t="n">
        <f aca="false">IF(R7="","",L7*R7)</f>
        <v>3860</v>
      </c>
      <c r="T7" s="7" t="s">
        <v>42</v>
      </c>
    </row>
    <row r="8" customFormat="false" ht="28.35" hidden="false" customHeight="false" outlineLevel="0" collapsed="false">
      <c r="A8" s="4" t="n">
        <v>5</v>
      </c>
      <c r="B8" s="5" t="s">
        <v>43</v>
      </c>
      <c r="C8" s="4" t="n">
        <v>1500</v>
      </c>
      <c r="D8" s="4" t="n">
        <v>3</v>
      </c>
      <c r="E8" s="5" t="s">
        <v>44</v>
      </c>
      <c r="F8" s="4" t="s">
        <v>45</v>
      </c>
      <c r="G8" s="4" t="s">
        <v>25</v>
      </c>
      <c r="H8" s="4" t="s">
        <v>26</v>
      </c>
      <c r="I8" s="4" t="s">
        <v>27</v>
      </c>
      <c r="J8" s="4" t="s">
        <v>46</v>
      </c>
      <c r="K8" s="4" t="n">
        <v>1510</v>
      </c>
      <c r="L8" s="6" t="n">
        <v>5650</v>
      </c>
      <c r="M8" s="4" t="n">
        <v>6.54</v>
      </c>
      <c r="N8" s="4" t="n">
        <v>2023</v>
      </c>
      <c r="O8" s="4" t="s">
        <v>47</v>
      </c>
      <c r="P8" s="4"/>
      <c r="Q8" s="4" t="s">
        <v>40</v>
      </c>
      <c r="R8" s="4" t="n">
        <v>1</v>
      </c>
      <c r="S8" s="6" t="n">
        <f aca="false">IF(R8="","",L8*R8)</f>
        <v>5650</v>
      </c>
      <c r="T8" s="7" t="s">
        <v>48</v>
      </c>
    </row>
    <row r="9" customFormat="false" ht="15" hidden="false" customHeight="false" outlineLevel="0" collapsed="false">
      <c r="A9" s="4" t="n">
        <v>6</v>
      </c>
      <c r="B9" s="5" t="s">
        <v>49</v>
      </c>
      <c r="C9" s="4" t="n">
        <v>500</v>
      </c>
      <c r="D9" s="4" t="n">
        <v>3</v>
      </c>
      <c r="E9" s="5" t="s">
        <v>50</v>
      </c>
      <c r="F9" s="4" t="s">
        <v>24</v>
      </c>
      <c r="G9" s="4" t="s">
        <v>25</v>
      </c>
      <c r="H9" s="4" t="s">
        <v>26</v>
      </c>
      <c r="I9" s="4" t="s">
        <v>27</v>
      </c>
      <c r="J9" s="4" t="s">
        <v>46</v>
      </c>
      <c r="K9" s="4" t="n">
        <v>860</v>
      </c>
      <c r="L9" s="6" t="n">
        <v>2840</v>
      </c>
      <c r="M9" s="4" t="n">
        <v>3.59</v>
      </c>
      <c r="N9" s="4" t="n">
        <v>2019</v>
      </c>
      <c r="O9" s="4" t="s">
        <v>51</v>
      </c>
      <c r="P9" s="4" t="s">
        <v>52</v>
      </c>
      <c r="Q9" s="4" t="s">
        <v>53</v>
      </c>
      <c r="R9" s="8"/>
      <c r="S9" s="6" t="str">
        <f aca="false">IF(R9="","",L9*R9)</f>
        <v/>
      </c>
      <c r="T9" s="7" t="s">
        <v>54</v>
      </c>
    </row>
    <row r="10" customFormat="false" ht="28.35" hidden="false" customHeight="false" outlineLevel="0" collapsed="false">
      <c r="A10" s="4" t="n">
        <v>7</v>
      </c>
      <c r="B10" s="5" t="s">
        <v>55</v>
      </c>
      <c r="C10" s="4" t="n">
        <v>500</v>
      </c>
      <c r="D10" s="4" t="n">
        <v>3</v>
      </c>
      <c r="E10" s="5" t="s">
        <v>56</v>
      </c>
      <c r="F10" s="4" t="s">
        <v>24</v>
      </c>
      <c r="G10" s="4" t="s">
        <v>25</v>
      </c>
      <c r="H10" s="4" t="s">
        <v>26</v>
      </c>
      <c r="I10" s="4" t="s">
        <v>27</v>
      </c>
      <c r="J10" s="4" t="s">
        <v>46</v>
      </c>
      <c r="K10" s="4" t="n">
        <v>635</v>
      </c>
      <c r="L10" s="6" t="n">
        <v>2600</v>
      </c>
      <c r="M10" s="4" t="n">
        <v>4.05</v>
      </c>
      <c r="N10" s="4" t="n">
        <v>2017</v>
      </c>
      <c r="O10" s="4" t="s">
        <v>57</v>
      </c>
      <c r="P10" s="4" t="s">
        <v>58</v>
      </c>
      <c r="Q10" s="4" t="s">
        <v>53</v>
      </c>
      <c r="R10" s="8"/>
      <c r="S10" s="6" t="str">
        <f aca="false">IF(R10="","",L10*R10)</f>
        <v/>
      </c>
      <c r="T10" s="7" t="s">
        <v>54</v>
      </c>
    </row>
    <row r="11" customFormat="false" ht="28.35" hidden="false" customHeight="false" outlineLevel="0" collapsed="false">
      <c r="A11" s="4" t="n">
        <v>8</v>
      </c>
      <c r="B11" s="5" t="s">
        <v>59</v>
      </c>
      <c r="C11" s="4" t="n">
        <v>50</v>
      </c>
      <c r="D11" s="4" t="n">
        <v>1</v>
      </c>
      <c r="E11" s="5" t="s">
        <v>23</v>
      </c>
      <c r="F11" s="4" t="s">
        <v>24</v>
      </c>
      <c r="G11" s="4" t="s">
        <v>60</v>
      </c>
      <c r="H11" s="4" t="s">
        <v>61</v>
      </c>
      <c r="I11" s="4" t="s">
        <v>27</v>
      </c>
      <c r="J11" s="4" t="s">
        <v>62</v>
      </c>
      <c r="K11" s="4" t="n">
        <v>115</v>
      </c>
      <c r="L11" s="6" t="n">
        <v>420</v>
      </c>
      <c r="M11" s="4" t="n">
        <v>3.15</v>
      </c>
      <c r="N11" s="4" t="n">
        <v>2024</v>
      </c>
      <c r="O11" s="4" t="s">
        <v>63</v>
      </c>
      <c r="P11" s="4" t="s">
        <v>64</v>
      </c>
      <c r="Q11" s="4" t="s">
        <v>31</v>
      </c>
      <c r="R11" s="4" t="n">
        <v>16</v>
      </c>
      <c r="S11" s="6" t="n">
        <f aca="false">IF(R11="","",L11*R11)</f>
        <v>6720</v>
      </c>
      <c r="T11" s="7" t="s">
        <v>65</v>
      </c>
    </row>
    <row r="12" customFormat="false" ht="28.35" hidden="false" customHeight="false" outlineLevel="0" collapsed="false">
      <c r="A12" s="4" t="n">
        <v>9</v>
      </c>
      <c r="B12" s="5" t="s">
        <v>66</v>
      </c>
      <c r="C12" s="4" t="n">
        <v>25</v>
      </c>
      <c r="D12" s="4" t="n">
        <v>1</v>
      </c>
      <c r="E12" s="5" t="s">
        <v>67</v>
      </c>
      <c r="F12" s="4" t="s">
        <v>68</v>
      </c>
      <c r="G12" s="4" t="s">
        <v>60</v>
      </c>
      <c r="H12" s="4" t="s">
        <v>61</v>
      </c>
      <c r="I12" s="4" t="s">
        <v>27</v>
      </c>
      <c r="J12" s="4" t="s">
        <v>62</v>
      </c>
      <c r="K12" s="4" t="n">
        <v>80</v>
      </c>
      <c r="L12" s="6" t="n">
        <v>280</v>
      </c>
      <c r="M12" s="4" t="n">
        <v>3.33</v>
      </c>
      <c r="N12" s="4" t="n">
        <v>2024</v>
      </c>
      <c r="O12" s="4" t="s">
        <v>69</v>
      </c>
      <c r="P12" s="4" t="s">
        <v>70</v>
      </c>
      <c r="Q12" s="4" t="s">
        <v>31</v>
      </c>
      <c r="R12" s="4" t="n">
        <v>22</v>
      </c>
      <c r="S12" s="6" t="n">
        <f aca="false">IF(R12="","",L12*R12)</f>
        <v>6160</v>
      </c>
      <c r="T12" s="7" t="s">
        <v>71</v>
      </c>
    </row>
    <row r="13" customFormat="false" ht="41.75" hidden="false" customHeight="false" outlineLevel="0" collapsed="false">
      <c r="A13" s="4" t="n">
        <v>10</v>
      </c>
      <c r="B13" s="5" t="s">
        <v>72</v>
      </c>
      <c r="C13" s="4" t="n">
        <v>25</v>
      </c>
      <c r="D13" s="4" t="n">
        <v>3</v>
      </c>
      <c r="E13" s="5" t="s">
        <v>23</v>
      </c>
      <c r="F13" s="4" t="s">
        <v>24</v>
      </c>
      <c r="G13" s="4" t="s">
        <v>25</v>
      </c>
      <c r="H13" s="4" t="s">
        <v>26</v>
      </c>
      <c r="I13" s="4" t="s">
        <v>27</v>
      </c>
      <c r="J13" s="4" t="s">
        <v>28</v>
      </c>
      <c r="K13" s="4" t="n">
        <v>110</v>
      </c>
      <c r="L13" s="6" t="n">
        <v>375</v>
      </c>
      <c r="M13" s="4" t="n">
        <v>3.36</v>
      </c>
      <c r="N13" s="4" t="n">
        <v>2025</v>
      </c>
      <c r="O13" s="4" t="s">
        <v>73</v>
      </c>
      <c r="P13" s="4" t="s">
        <v>74</v>
      </c>
      <c r="Q13" s="4" t="s">
        <v>31</v>
      </c>
      <c r="R13" s="4" t="n">
        <v>24</v>
      </c>
      <c r="S13" s="6" t="n">
        <f aca="false">IF(R13="","",L13*R13)</f>
        <v>9000</v>
      </c>
      <c r="T13" s="7" t="s">
        <v>75</v>
      </c>
    </row>
    <row r="14" customFormat="false" ht="15" hidden="false" customHeight="false" outlineLevel="0" collapsed="false">
      <c r="B14" s="9" t="s">
        <v>76</v>
      </c>
      <c r="R14" s="9" t="n">
        <f aca="false">SUM(R4:R13)</f>
        <v>148</v>
      </c>
      <c r="S14" s="10" t="n">
        <f aca="false">SUM(S4:S13)</f>
        <v>107900</v>
      </c>
    </row>
    <row r="15" customFormat="false" ht="15" hidden="false" customHeight="false" outlineLevel="0" collapsed="false">
      <c r="B15" s="9" t="s">
        <v>77</v>
      </c>
      <c r="S15" s="11" t="n">
        <f aca="false">SUMPRODUCT(C4:C13,R4:R13)</f>
        <v>15466</v>
      </c>
    </row>
    <row r="16" customFormat="false" ht="15" hidden="false" customHeight="false" outlineLevel="0" collapsed="false">
      <c r="B16" s="2" t="s">
        <v>78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2026-11-04T11:12:09Z</dcterms:created>
  <dc:creator>openpyxl</dc:creator>
  <dc:description/>
  <dc:language>en-US</dc:language>
  <cp:lastModifiedBy/>
  <dcterms:modified xsi:type="dcterms:W3CDTF">2026-11-04T11:12:09Z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